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5-2024 (2.vyhlášení) PhD\1 výzva\"/>
    </mc:Choice>
  </mc:AlternateContent>
  <xr:revisionPtr revIDLastSave="0" documentId="13_ncr:1_{456C75AD-4FFB-4875-B6C1-5375EBCAA2F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1" l="1"/>
  <c r="S14" i="1"/>
  <c r="P14" i="1"/>
  <c r="T13" i="1"/>
  <c r="S13" i="1"/>
  <c r="P13" i="1"/>
  <c r="T12" i="1"/>
  <c r="S12" i="1"/>
  <c r="P12" i="1"/>
  <c r="T11" i="1"/>
  <c r="S11" i="1"/>
  <c r="P11" i="1"/>
  <c r="S10" i="1"/>
  <c r="T9" i="1"/>
  <c r="S9" i="1"/>
  <c r="P9" i="1"/>
  <c r="T8" i="1"/>
  <c r="S8" i="1"/>
  <c r="P8" i="1"/>
  <c r="T7" i="1"/>
  <c r="S7" i="1"/>
  <c r="P7" i="1"/>
  <c r="Q17" i="1" l="1"/>
  <c r="R17" i="1"/>
</calcChain>
</file>

<file path=xl/sharedStrings.xml><?xml version="1.0" encoding="utf-8"?>
<sst xmlns="http://schemas.openxmlformats.org/spreadsheetml/2006/main" count="73" uniqueCount="55">
  <si>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</si>
  <si>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</si>
  <si>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</si>
  <si>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</si>
  <si>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</si>
  <si>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</si>
  <si>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r>
      <t xml:space="preserve">Odkaz na  splnění požadavku 
TCO Certified / Energy star, </t>
    </r>
    <r>
      <rPr>
        <b/>
        <sz val="11"/>
        <color indexed="2"/>
        <rFont val="Calibri"/>
        <family val="2"/>
        <charset val="238"/>
        <scheme val="minor"/>
      </rPr>
      <t xml:space="preserve">*
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</si>
  <si>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</si>
  <si>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</si>
  <si>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</si>
  <si>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</si>
  <si>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Ozvučení učebny - reproduktory</t>
  </si>
  <si>
    <t>ks</t>
  </si>
  <si>
    <t>NE</t>
  </si>
  <si>
    <t>Samostatná faktura</t>
  </si>
  <si>
    <t>ANO</t>
  </si>
  <si>
    <t>60 dnů</t>
  </si>
  <si>
    <t>32322000-6 - Multimediální přístroje</t>
  </si>
  <si>
    <t>Ozvučení učebny - zesilovač</t>
  </si>
  <si>
    <t>Operační systém min. Windows 11 PRO, předinstalovaný (nesmí to být licence typu K12 (EDU)). 
OS Windows požadujeme z důvodu kompatibility s interními aplikacemi ZČU (Stag, Magion,...)</t>
  </si>
  <si>
    <t>Mobilní dotykové zařízení</t>
  </si>
  <si>
    <t>Přepínač</t>
  </si>
  <si>
    <t>Mobilní zařízení min. 14,2"</t>
  </si>
  <si>
    <t>Služby montáže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</si>
  <si>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</si>
  <si>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</si>
  <si>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</si>
  <si>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</si>
  <si>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</si>
  <si>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t>Název projektu: PhD Infra ZČU
Číslo projektu: CZ.02.01.01/00/22_012/0005200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</si>
  <si>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</si>
  <si>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</si>
  <si>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</si>
  <si>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</si>
  <si>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
</t>
  </si>
  <si>
    <t xml:space="preserve">CPV - výběr
AUDIOVIZUÁLNÍ TECHNIKA
</t>
  </si>
  <si>
    <t>Měrná jednotka [MJ]</t>
  </si>
  <si>
    <t>Název</t>
  </si>
  <si>
    <t>Popis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</si>
  <si>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</si>
  <si>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045 - 2024</t>
  </si>
  <si>
    <r>
      <t>Pár dvoupásmové reprosoustavy s parametry: 
- frekvenční rozsah v rozsahu min. 80Hz max. 20kHz (-10dB),
- nominální citlivost min. 111dB,
- výkon min. 300W / 8 Ω, 110;55;28W / 100V, 70V, 
- magnetické stínění, 
- možnost otočení min. 20˚x150˚, 
- impedance min. 8 ohmů, 
- otočný EQ přepínač, 
- včetně kloubového držáku na zeď, krytky  kontaktů, preferujeme bílou barvu, max. hmotnost reproduktoru 5 kg, 
- včetně montáže a projení s dalšími komponenty,</t>
    </r>
    <r>
      <rPr>
        <b/>
        <sz val="11"/>
        <color theme="1"/>
        <rFont val="Calibri"/>
        <family val="2"/>
        <charset val="238"/>
        <scheme val="minor"/>
      </rPr>
      <t xml:space="preserve"> plná kompatibilita s dalšími položkami</t>
    </r>
  </si>
  <si>
    <r>
      <t>Koncový zesilovač s parametry: 
- min. 2 kanály, 
- výstupní výkon do zátěže 8 ohm min. 2x 275W, do zátěže 4 ohm min. 2x 500W, do zátěže 2 ohm min. 2x 700W, 
- frekvenční rozsah min. 20Hz - max. 20kHz,
- činitel tlumení min. 500, 
- min. 8 nezávislých filtrů param. ekvalizéru +/-15 dB,
- vypínání na přední straně, 
- nastavení náběhu, doběhu, prahu, 
- podsvícený LCD displej, vstupní citlivost min. 1.4V RMS,
- XLR konektory na vstupu, Speakon konektory na výstupu, 
- aktivní chlazení vč. tepelné regulace a monitorování stavu,
- výška max. 2U, hmotnost max. 8,5 kg, včetně propojení mezi zesilovačem a reproduktory
- včetně montáže a projení s dalšími komponenty,</t>
    </r>
    <r>
      <rPr>
        <b/>
        <sz val="11"/>
        <color theme="1"/>
        <rFont val="Calibri"/>
        <family val="2"/>
        <charset val="238"/>
        <scheme val="minor"/>
      </rPr>
      <t xml:space="preserve"> plná kompatibilita s dalšími položkami</t>
    </r>
  </si>
  <si>
    <t>Signálové řídící PC včetně klávesnice, myši a monitoru</t>
  </si>
  <si>
    <r>
      <t xml:space="preserve">Procesor s výkonem minimálně 22 250 bodů podle Passmark CPU Mark na adrese http://www.cpubenchmark.net/high_end_cpus.html platný  k 13.9.2024.
Pamět min. 8GB.
Kapacita úložiště min. 256GB.
Integrovaný mikrofon.
Baterie s prodlouženou dobou výdrže min. 20 hodin.
Display: lesklý min. 11" LED s rozlišením QHD min. 2420 x 1668 px, s jemností dipleje min. 264 PPI.
Minimálně: Wifi min. 6e, Bluetooth, NFC, Pohybový senzor, Digitální kompas, Gyroskop, Světelný senzor, Senzor přiblížení, Barometr, G-Senzor, Čtečka otisku prstů, zadní fotoaparát min. 12 Mpx (f/1,8), přední fotoaparát min. 12 Mpx (f/2,4).
Minimálně: 1x USB-C.
Operační systém z důvodu kompatibility: ipad  OS.
Max. hmotnost: 0,45 kg.
Podpora dotykového pera a plnohodnotné klávesnice .
Preferujeme šedou barvu.
</t>
    </r>
    <r>
      <rPr>
        <b/>
        <sz val="11"/>
        <color theme="1"/>
        <rFont val="Calibri"/>
        <family val="2"/>
        <charset val="238"/>
        <scheme val="minor"/>
      </rPr>
      <t>Plná kompatibilita s dalšími položkami.</t>
    </r>
  </si>
  <si>
    <r>
      <t xml:space="preserve">Přepínač vstupů kombinovaný s Digital Link HDBase-T,
- vstupy  min. 1x VGA, min. 4x HDMI, min. 4x audio, min. 1x RS-232, min. 1x digital link, min. 1x RJ45, 
- výstup min. 1x audio, min. 1x HDMI, min. 1x HDBT,
- podpora rozlišení až WUXGA (1920x1200), včetně služby el. a signálového propojení, oživení, montáže, nastavení, </t>
    </r>
    <r>
      <rPr>
        <b/>
        <sz val="11"/>
        <color theme="1"/>
        <rFont val="Calibri"/>
        <family val="2"/>
        <charset val="238"/>
        <scheme val="minor"/>
      </rPr>
      <t>plná kompatibilita s dalšími položkami</t>
    </r>
  </si>
  <si>
    <r>
      <t xml:space="preserve">Procesor s výkonem minimálně 19 400 bodů podle Passmark CPU Mark na adrese http://www.cpubenchmark.net/high_end_cpus.html platný k 13.9.2024.
Paměť min. 16GB.
Grafická karta min. 10 jádrová integrovaná s výkonem min. 21 000 bodů dle 3DMark Wild Life Unlimited  na adrese https://www.notebookcheck.net.
Min. 16 jádrový neural engine.
Webkamera min. 720p.
Integrovaný mikrofon.
Baterie s prodlouženou dobou výdrže min. 20 hodin.
Česká podsvícená klávesnice.
Pevný disk min. 1TB NVME SSD.
Display: lesklý min. 14,2" LED s rozlišením min. 3024 x 1964 px, min. 120 Hz, min. 1000Nits.
Minimálně: Wifi min. 6 ax, Bluetooth min. v5.
Minimálně: 1x HDMI,  2x USB-C min. 1x s thundebolt,  1x jack 3,5.
Operační systém: mac OS
Max. hmotnost notebooku 1,6 kg.
Kovové šasi.
Preferujeme šedou barvu.
</t>
    </r>
    <r>
      <rPr>
        <b/>
        <sz val="11"/>
        <color theme="1"/>
        <rFont val="Calibri"/>
        <family val="2"/>
        <charset val="238"/>
        <scheme val="minor"/>
      </rPr>
      <t>Součástí je</t>
    </r>
    <r>
      <rPr>
        <sz val="11"/>
        <color theme="1"/>
        <rFont val="Calibri"/>
        <family val="2"/>
        <charset val="238"/>
        <scheme val="minor"/>
      </rPr>
      <t xml:space="preserve"> dále plně kompatibilní  souměrná bezdrátová laserová myš s dotykovou ploškou, integrovaná baterie, výdrž min. 1 měsíc, preferujeme bílou barvu.
</t>
    </r>
    <r>
      <rPr>
        <b/>
        <sz val="11"/>
        <color theme="1"/>
        <rFont val="Calibri"/>
        <family val="2"/>
        <charset val="238"/>
        <scheme val="minor"/>
      </rPr>
      <t>Plná kompatibilita s dalšími položkami.</t>
    </r>
  </si>
  <si>
    <t>Služby montáže jednotlivých kompoment, signálové propojení, funkční test.</t>
  </si>
  <si>
    <t>Záruka min. 24 měsíců.</t>
  </si>
  <si>
    <t>Záruka 60 měsíců, servis NBD Onsite.</t>
  </si>
  <si>
    <r>
      <t xml:space="preserve">Procesor s výkonem minimálně 43 000 bodů podle Passmark CPU Mark na adrese http://www.cpubenchmark.net/high_end_cpus.html platné dne 11.3.2024 .
Paměť min. 32GB  DDR5 4800Mhz v jednom slotu.
Grafická karta s výkonem min. 3 700 bodů dle Videocard Benchmarks  na adrese https://www.videocardbenchmark.net/high_end_gpus.html platné dne 11.3.2024.
2x pevný disk min. 512TB NVME SSD.
Minimálně: Wifi min. 6E AX211, Bluetooth min. v5.2, min. 1x Rj45.
Minimálně: min. 2x USB-C 3.2,  min. 7x USB 3.2, min. 3x USB 2.0, min. 1x HDMI konektor, min. 3x mini DP 1.4, konektor sluchátek/mikrofonu.
Hmotnost max. 6,5 kg.
Kensington lock.
</t>
    </r>
    <r>
      <rPr>
        <b/>
        <sz val="11"/>
        <color theme="1"/>
        <rFont val="Calibri"/>
        <family val="2"/>
        <charset val="238"/>
        <scheme val="minor"/>
      </rPr>
      <t xml:space="preserve">
Součástí je bezdrátová klávesnice a myš</t>
    </r>
    <r>
      <rPr>
        <sz val="11"/>
        <color theme="1"/>
        <rFont val="Calibri"/>
        <family val="2"/>
        <charset val="238"/>
        <scheme val="minor"/>
      </rPr>
      <t xml:space="preserve"> s prodlouženou dobou výdrže baterek min. 18 měsíců. 
</t>
    </r>
    <r>
      <rPr>
        <b/>
        <sz val="11"/>
        <color theme="1"/>
        <rFont val="Calibri"/>
        <family val="2"/>
        <charset val="238"/>
        <scheme val="minor"/>
      </rPr>
      <t xml:space="preserve">
Součástí je LCD min. 27"</t>
    </r>
    <r>
      <rPr>
        <sz val="11"/>
        <color theme="1"/>
        <rFont val="Calibri"/>
        <family val="2"/>
        <charset val="238"/>
        <scheme val="minor"/>
      </rPr>
      <t xml:space="preserve"> s parametry:
Matný min. 27" LCD monitor.
Rozlišení min. FULL HD 1920x1080.
Poměr stran 16:9.
Odezva max. 5 ms.
Jas min. 300 cd/m2
Kontrast min. 1000:1.
Porty min.: 1x DisplayPort 1.2, 2x HDMI 1,4,4x USB 3.
Nastavitelná výška, PIVOT, filtr modrého světla.
Barevný gamut min. 99% sRGB
Preferujeme černo stříbrnou barvu.
Třída energetické účinnosti v rozpětí A až E. 
Záruka 60 měsíců, servis NBD Onsite.</t>
    </r>
  </si>
  <si>
    <t>Ing. Petr Pfauser, 
Tel.: 37763 6717</t>
  </si>
  <si>
    <t>Univerzitní 28, 
301 00 Plzeň, 
Fakulta designu a umění Ladislava Sutnara - Děkanát,
místnost LS 230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</si>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</sst>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123">
    <xf numFmtId="0" fontId="0" fillId="0" borderId="0" xfId="0"/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1" xfId="0" applyFont="1" applyFill="1" applyBorder="1" applyAlignment="1" applyProtection="1">
      <alignment horizontal="left" vertical="center" wrapText="1" indent="1"/>
      <protection locked="0"/>
    </xf>
    <xf numFmtId="0" fontId="11" fillId="4" borderId="12" xfId="0" applyFont="1" applyFill="1" applyBorder="1" applyAlignment="1" applyProtection="1">
      <alignment horizontal="left" vertical="center" wrapText="1" indent="1"/>
      <protection locked="0"/>
    </xf>
    <xf numFmtId="164" fontId="11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8" xfId="0" applyFont="1" applyFill="1" applyBorder="1" applyAlignment="1" applyProtection="1">
      <alignment horizontal="center" vertical="center" wrapTex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22" xfId="0" applyFont="1" applyFill="1" applyBorder="1" applyAlignment="1" applyProtection="1">
      <alignment horizontal="center" vertical="center" textRotation="90" wrapText="1"/>
    </xf>
    <xf numFmtId="0" fontId="10" fillId="5" borderId="5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10" fillId="5" borderId="2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11" fillId="4" borderId="10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2" fillId="6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0" fillId="6" borderId="10" xfId="0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1" fillId="4" borderId="11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0" fontId="5" fillId="3" borderId="8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11" fillId="4" borderId="15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6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center" vertical="top" wrapText="1"/>
    </xf>
    <xf numFmtId="0" fontId="0" fillId="0" borderId="3" xfId="0" applyBorder="1" applyProtection="1"/>
    <xf numFmtId="0" fontId="3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4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7" fillId="0" borderId="0" xfId="0" applyNumberFormat="1" applyFont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6" xfId="0" applyBorder="1" applyProtection="1"/>
    <xf numFmtId="0" fontId="10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90" zoomScaleNormal="90" workbookViewId="0">
      <selection activeCell="G7" sqref="G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6" style="15" customWidth="1"/>
    <col min="4" max="4" width="12.42578125" style="103" customWidth="1"/>
    <col min="5" max="5" width="10.28515625" style="14" customWidth="1"/>
    <col min="6" max="6" width="150.28515625" style="15" customWidth="1"/>
    <col min="7" max="7" width="38.28515625" style="15" customWidth="1"/>
    <col min="8" max="8" width="31.7109375" style="15" customWidth="1"/>
    <col min="9" max="9" width="23.5703125" style="15" bestFit="1" customWidth="1"/>
    <col min="10" max="10" width="19" style="15" bestFit="1" customWidth="1"/>
    <col min="11" max="11" width="52" style="11" customWidth="1"/>
    <col min="12" max="12" width="38.5703125" style="11" customWidth="1"/>
    <col min="13" max="13" width="21.85546875" style="11" customWidth="1"/>
    <col min="14" max="14" width="32.140625" style="15" customWidth="1"/>
    <col min="15" max="15" width="25.7109375" style="15" bestFit="1" customWidth="1"/>
    <col min="16" max="16" width="17.42578125" style="15" hidden="1" customWidth="1"/>
    <col min="17" max="17" width="24" style="11" bestFit="1" customWidth="1"/>
    <col min="18" max="18" width="21" style="11" bestFit="1" customWidth="1"/>
    <col min="19" max="19" width="20.7109375" style="11" bestFit="1" customWidth="1"/>
    <col min="20" max="20" width="19.7109375" style="11" bestFit="1" customWidth="1"/>
    <col min="21" max="21" width="36.5703125" style="16" customWidth="1"/>
    <col min="22" max="16384" width="9.140625" style="11"/>
  </cols>
  <sheetData>
    <row r="1" spans="1:21" ht="44.25" customHeight="1" x14ac:dyDescent="0.25">
      <c r="B1" s="12" t="s">
        <v>40</v>
      </c>
      <c r="C1" s="13"/>
      <c r="D1" s="13"/>
    </row>
    <row r="2" spans="1:21" ht="18" customHeight="1" x14ac:dyDescent="0.25">
      <c r="D2" s="17"/>
      <c r="E2" s="18"/>
      <c r="F2" s="19"/>
      <c r="G2" s="19"/>
      <c r="H2" s="19"/>
      <c r="J2" s="20"/>
      <c r="N2" s="19"/>
      <c r="O2" s="19"/>
      <c r="P2" s="19"/>
      <c r="Q2" s="19"/>
      <c r="R2" s="19"/>
      <c r="T2" s="21"/>
      <c r="U2" s="22"/>
    </row>
    <row r="3" spans="1:21" ht="18" customHeight="1" x14ac:dyDescent="0.25">
      <c r="B3" s="23"/>
      <c r="C3" s="24" t="s">
        <v>0</v>
      </c>
      <c r="D3" s="25"/>
      <c r="E3" s="25"/>
      <c r="F3" s="25"/>
      <c r="G3" s="26"/>
      <c r="H3" s="26"/>
      <c r="I3" s="26"/>
      <c r="J3" s="26"/>
      <c r="K3" s="26"/>
      <c r="L3" s="26"/>
      <c r="M3" s="21"/>
      <c r="N3" s="27"/>
      <c r="O3" s="27"/>
      <c r="P3" s="27"/>
      <c r="Q3" s="27"/>
      <c r="R3" s="27"/>
      <c r="T3" s="21"/>
    </row>
    <row r="4" spans="1:21" ht="18" customHeight="1" thickBot="1" x14ac:dyDescent="0.3">
      <c r="B4" s="28"/>
      <c r="C4" s="29" t="s">
        <v>1</v>
      </c>
      <c r="D4" s="25"/>
      <c r="E4" s="25"/>
      <c r="F4" s="25"/>
      <c r="G4" s="25"/>
      <c r="H4" s="25"/>
      <c r="I4" s="21"/>
      <c r="J4" s="21"/>
      <c r="K4" s="21"/>
      <c r="L4" s="21"/>
      <c r="M4" s="21"/>
      <c r="N4" s="19"/>
      <c r="O4" s="19"/>
      <c r="P4" s="19"/>
      <c r="Q4" s="21"/>
      <c r="R4" s="21"/>
      <c r="T4" s="21"/>
    </row>
    <row r="5" spans="1:21" ht="34.5" customHeight="1" thickBot="1" x14ac:dyDescent="0.3">
      <c r="B5" s="30"/>
      <c r="C5" s="31"/>
      <c r="D5" s="32"/>
      <c r="E5" s="32"/>
      <c r="F5" s="19"/>
      <c r="G5" s="33" t="s">
        <v>2</v>
      </c>
      <c r="H5" s="33" t="s">
        <v>2</v>
      </c>
      <c r="I5" s="19"/>
      <c r="J5" s="19"/>
      <c r="N5" s="19"/>
      <c r="O5" s="34"/>
      <c r="P5" s="34"/>
      <c r="R5" s="33" t="s">
        <v>2</v>
      </c>
      <c r="U5" s="20"/>
    </row>
    <row r="6" spans="1:21" ht="90.75" customHeight="1" thickTop="1" thickBot="1" x14ac:dyDescent="0.3">
      <c r="B6" s="35" t="s">
        <v>3</v>
      </c>
      <c r="C6" s="36" t="s">
        <v>37</v>
      </c>
      <c r="D6" s="36" t="s">
        <v>4</v>
      </c>
      <c r="E6" s="36" t="s">
        <v>36</v>
      </c>
      <c r="F6" s="36" t="s">
        <v>38</v>
      </c>
      <c r="G6" s="37" t="s">
        <v>5</v>
      </c>
      <c r="H6" s="37" t="s">
        <v>6</v>
      </c>
      <c r="I6" s="36" t="s">
        <v>30</v>
      </c>
      <c r="J6" s="36" t="s">
        <v>31</v>
      </c>
      <c r="K6" s="38" t="s">
        <v>39</v>
      </c>
      <c r="L6" s="36" t="s">
        <v>32</v>
      </c>
      <c r="M6" s="39" t="s">
        <v>33</v>
      </c>
      <c r="N6" s="36" t="s">
        <v>34</v>
      </c>
      <c r="O6" s="36" t="s">
        <v>53</v>
      </c>
      <c r="P6" s="36" t="s">
        <v>54</v>
      </c>
      <c r="Q6" s="36" t="s">
        <v>7</v>
      </c>
      <c r="R6" s="40" t="s">
        <v>8</v>
      </c>
      <c r="S6" s="39" t="s">
        <v>9</v>
      </c>
      <c r="T6" s="39" t="s">
        <v>10</v>
      </c>
      <c r="U6" s="41" t="s">
        <v>35</v>
      </c>
    </row>
    <row r="7" spans="1:21" ht="207" customHeight="1" thickTop="1" x14ac:dyDescent="0.25">
      <c r="A7" s="42"/>
      <c r="B7" s="43">
        <v>1</v>
      </c>
      <c r="C7" s="44" t="s">
        <v>11</v>
      </c>
      <c r="D7" s="45">
        <v>1</v>
      </c>
      <c r="E7" s="46" t="s">
        <v>12</v>
      </c>
      <c r="F7" s="47" t="s">
        <v>41</v>
      </c>
      <c r="G7" s="10"/>
      <c r="H7" s="48" t="s">
        <v>13</v>
      </c>
      <c r="I7" s="49" t="s">
        <v>14</v>
      </c>
      <c r="J7" s="50" t="s">
        <v>15</v>
      </c>
      <c r="K7" s="50" t="s">
        <v>29</v>
      </c>
      <c r="L7" s="51" t="s">
        <v>48</v>
      </c>
      <c r="M7" s="52" t="s">
        <v>51</v>
      </c>
      <c r="N7" s="52" t="s">
        <v>52</v>
      </c>
      <c r="O7" s="53" t="s">
        <v>16</v>
      </c>
      <c r="P7" s="54">
        <f>D7*Q7</f>
        <v>29000</v>
      </c>
      <c r="Q7" s="55">
        <v>29000</v>
      </c>
      <c r="R7" s="5"/>
      <c r="S7" s="56">
        <f>D7*R7</f>
        <v>0</v>
      </c>
      <c r="T7" s="57" t="str">
        <f t="shared" ref="T7:T14" si="0">IF(ISNUMBER(R7), IF(R7&gt;Q7,"NEVYHOVUJE","VYHOVUJE")," ")</f>
        <v xml:space="preserve"> </v>
      </c>
      <c r="U7" s="58" t="s">
        <v>17</v>
      </c>
    </row>
    <row r="8" spans="1:21" ht="250.5" customHeight="1" x14ac:dyDescent="0.25">
      <c r="B8" s="59">
        <v>2</v>
      </c>
      <c r="C8" s="60" t="s">
        <v>18</v>
      </c>
      <c r="D8" s="61">
        <v>1</v>
      </c>
      <c r="E8" s="60" t="s">
        <v>12</v>
      </c>
      <c r="F8" s="62" t="s">
        <v>42</v>
      </c>
      <c r="G8" s="1"/>
      <c r="H8" s="63" t="s">
        <v>13</v>
      </c>
      <c r="I8" s="64"/>
      <c r="J8" s="65"/>
      <c r="K8" s="65"/>
      <c r="L8" s="66" t="s">
        <v>48</v>
      </c>
      <c r="M8" s="67"/>
      <c r="N8" s="67"/>
      <c r="O8" s="53"/>
      <c r="P8" s="68">
        <f>D8*Q8</f>
        <v>16000</v>
      </c>
      <c r="Q8" s="69">
        <v>16000</v>
      </c>
      <c r="R8" s="2"/>
      <c r="S8" s="70">
        <f>D8*R8</f>
        <v>0</v>
      </c>
      <c r="T8" s="71" t="str">
        <f t="shared" si="0"/>
        <v xml:space="preserve"> </v>
      </c>
      <c r="U8" s="72"/>
    </row>
    <row r="9" spans="1:21" ht="390.75" customHeight="1" x14ac:dyDescent="0.25">
      <c r="B9" s="73">
        <v>3</v>
      </c>
      <c r="C9" s="74" t="s">
        <v>43</v>
      </c>
      <c r="D9" s="75">
        <v>1</v>
      </c>
      <c r="E9" s="65" t="s">
        <v>12</v>
      </c>
      <c r="F9" s="76" t="s">
        <v>50</v>
      </c>
      <c r="G9" s="4"/>
      <c r="H9" s="4"/>
      <c r="I9" s="64"/>
      <c r="J9" s="65"/>
      <c r="K9" s="65"/>
      <c r="L9" s="77" t="s">
        <v>49</v>
      </c>
      <c r="M9" s="67"/>
      <c r="N9" s="67"/>
      <c r="O9" s="53"/>
      <c r="P9" s="78">
        <f>D9*Q9</f>
        <v>31500</v>
      </c>
      <c r="Q9" s="79">
        <v>31500</v>
      </c>
      <c r="R9" s="6"/>
      <c r="S9" s="80">
        <f>D9*R9</f>
        <v>0</v>
      </c>
      <c r="T9" s="81" t="str">
        <f>IF(ISNUMBER(R9+R10), IF(R9+R10&gt;Q9,"NEVYHOVUJE","VYHOVUJE")," ")</f>
        <v>VYHOVUJE</v>
      </c>
      <c r="U9" s="72"/>
    </row>
    <row r="10" spans="1:21" ht="56.25" customHeight="1" x14ac:dyDescent="0.25">
      <c r="B10" s="73"/>
      <c r="C10" s="65"/>
      <c r="D10" s="75"/>
      <c r="E10" s="65"/>
      <c r="F10" s="82" t="s">
        <v>19</v>
      </c>
      <c r="G10" s="3"/>
      <c r="H10" s="83" t="s">
        <v>13</v>
      </c>
      <c r="I10" s="64"/>
      <c r="J10" s="65"/>
      <c r="K10" s="65"/>
      <c r="L10" s="84"/>
      <c r="M10" s="67"/>
      <c r="N10" s="67"/>
      <c r="O10" s="53"/>
      <c r="P10" s="85"/>
      <c r="Q10" s="79"/>
      <c r="R10" s="5"/>
      <c r="S10" s="56">
        <f>D9*R10</f>
        <v>0</v>
      </c>
      <c r="T10" s="81"/>
      <c r="U10" s="72"/>
    </row>
    <row r="11" spans="1:21" ht="239.25" customHeight="1" x14ac:dyDescent="0.25">
      <c r="B11" s="59">
        <v>4</v>
      </c>
      <c r="C11" s="60" t="s">
        <v>20</v>
      </c>
      <c r="D11" s="61">
        <v>1</v>
      </c>
      <c r="E11" s="60" t="s">
        <v>12</v>
      </c>
      <c r="F11" s="62" t="s">
        <v>44</v>
      </c>
      <c r="G11" s="1"/>
      <c r="H11" s="63" t="s">
        <v>13</v>
      </c>
      <c r="I11" s="64"/>
      <c r="J11" s="65"/>
      <c r="K11" s="65"/>
      <c r="L11" s="66" t="s">
        <v>48</v>
      </c>
      <c r="M11" s="67"/>
      <c r="N11" s="67"/>
      <c r="O11" s="53"/>
      <c r="P11" s="68">
        <f>D11*Q11</f>
        <v>24000</v>
      </c>
      <c r="Q11" s="69">
        <v>24000</v>
      </c>
      <c r="R11" s="2"/>
      <c r="S11" s="70">
        <f>D11*R11</f>
        <v>0</v>
      </c>
      <c r="T11" s="71" t="str">
        <f t="shared" si="0"/>
        <v xml:space="preserve"> </v>
      </c>
      <c r="U11" s="72"/>
    </row>
    <row r="12" spans="1:21" ht="111.75" customHeight="1" x14ac:dyDescent="0.25">
      <c r="B12" s="59">
        <v>5</v>
      </c>
      <c r="C12" s="60" t="s">
        <v>21</v>
      </c>
      <c r="D12" s="61">
        <v>1</v>
      </c>
      <c r="E12" s="60" t="s">
        <v>12</v>
      </c>
      <c r="F12" s="62" t="s">
        <v>45</v>
      </c>
      <c r="G12" s="1"/>
      <c r="H12" s="63" t="s">
        <v>13</v>
      </c>
      <c r="I12" s="64"/>
      <c r="J12" s="65"/>
      <c r="K12" s="65"/>
      <c r="L12" s="66" t="s">
        <v>48</v>
      </c>
      <c r="M12" s="67"/>
      <c r="N12" s="67"/>
      <c r="O12" s="53"/>
      <c r="P12" s="68">
        <f>D12*Q12</f>
        <v>30000</v>
      </c>
      <c r="Q12" s="69">
        <v>30000</v>
      </c>
      <c r="R12" s="2"/>
      <c r="S12" s="70">
        <f>D12*R12</f>
        <v>0</v>
      </c>
      <c r="T12" s="71" t="str">
        <f t="shared" si="0"/>
        <v xml:space="preserve"> </v>
      </c>
      <c r="U12" s="72"/>
    </row>
    <row r="13" spans="1:21" ht="315" customHeight="1" x14ac:dyDescent="0.25">
      <c r="B13" s="59">
        <v>6</v>
      </c>
      <c r="C13" s="86" t="s">
        <v>22</v>
      </c>
      <c r="D13" s="61">
        <v>1</v>
      </c>
      <c r="E13" s="60" t="s">
        <v>12</v>
      </c>
      <c r="F13" s="87" t="s">
        <v>46</v>
      </c>
      <c r="G13" s="1"/>
      <c r="H13" s="7"/>
      <c r="I13" s="64"/>
      <c r="J13" s="65"/>
      <c r="K13" s="65"/>
      <c r="L13" s="66" t="s">
        <v>48</v>
      </c>
      <c r="M13" s="67"/>
      <c r="N13" s="67"/>
      <c r="O13" s="53"/>
      <c r="P13" s="68">
        <f>D13*Q13</f>
        <v>53000</v>
      </c>
      <c r="Q13" s="69">
        <v>53000</v>
      </c>
      <c r="R13" s="2"/>
      <c r="S13" s="70">
        <f>D13*R13</f>
        <v>0</v>
      </c>
      <c r="T13" s="71" t="str">
        <f t="shared" si="0"/>
        <v xml:space="preserve"> </v>
      </c>
      <c r="U13" s="72"/>
    </row>
    <row r="14" spans="1:21" ht="66.75" customHeight="1" thickBot="1" x14ac:dyDescent="0.3">
      <c r="B14" s="88">
        <v>7</v>
      </c>
      <c r="C14" s="89" t="s">
        <v>23</v>
      </c>
      <c r="D14" s="90">
        <v>1</v>
      </c>
      <c r="E14" s="89" t="s">
        <v>12</v>
      </c>
      <c r="F14" s="91" t="s">
        <v>47</v>
      </c>
      <c r="G14" s="8"/>
      <c r="H14" s="92" t="s">
        <v>13</v>
      </c>
      <c r="I14" s="93"/>
      <c r="J14" s="94"/>
      <c r="K14" s="94"/>
      <c r="L14" s="95" t="s">
        <v>48</v>
      </c>
      <c r="M14" s="96"/>
      <c r="N14" s="96"/>
      <c r="O14" s="97"/>
      <c r="P14" s="98">
        <f>D14*Q14</f>
        <v>20000</v>
      </c>
      <c r="Q14" s="99">
        <v>20000</v>
      </c>
      <c r="R14" s="9"/>
      <c r="S14" s="100">
        <f>D14*R14</f>
        <v>0</v>
      </c>
      <c r="T14" s="101" t="str">
        <f t="shared" si="0"/>
        <v xml:space="preserve"> </v>
      </c>
      <c r="U14" s="102"/>
    </row>
    <row r="15" spans="1:21" ht="13.5" customHeight="1" thickTop="1" thickBot="1" x14ac:dyDescent="0.3">
      <c r="S15" s="104"/>
    </row>
    <row r="16" spans="1:21" ht="60.75" customHeight="1" thickTop="1" thickBot="1" x14ac:dyDescent="0.3">
      <c r="B16" s="105" t="s">
        <v>24</v>
      </c>
      <c r="C16" s="106"/>
      <c r="D16" s="106"/>
      <c r="E16" s="106"/>
      <c r="F16" s="106"/>
      <c r="G16" s="106"/>
      <c r="H16" s="107"/>
      <c r="I16" s="108"/>
      <c r="J16" s="108"/>
      <c r="K16" s="108"/>
      <c r="L16" s="109"/>
      <c r="M16" s="20"/>
      <c r="N16" s="20"/>
      <c r="O16" s="110"/>
      <c r="P16" s="110"/>
      <c r="Q16" s="111" t="s">
        <v>25</v>
      </c>
      <c r="R16" s="112" t="s">
        <v>26</v>
      </c>
      <c r="S16" s="113"/>
      <c r="T16" s="114"/>
      <c r="U16" s="115"/>
    </row>
    <row r="17" spans="2:20" ht="33" customHeight="1" thickTop="1" thickBot="1" x14ac:dyDescent="0.3">
      <c r="B17" s="116" t="s">
        <v>27</v>
      </c>
      <c r="C17" s="116"/>
      <c r="D17" s="116"/>
      <c r="E17" s="116"/>
      <c r="F17" s="116"/>
      <c r="G17" s="116"/>
      <c r="H17" s="116"/>
      <c r="I17" s="116"/>
      <c r="J17" s="116"/>
      <c r="L17" s="17"/>
      <c r="M17" s="17"/>
      <c r="N17" s="17"/>
      <c r="O17" s="117"/>
      <c r="P17" s="117"/>
      <c r="Q17" s="118">
        <f>SUM(P7:P14)</f>
        <v>203500</v>
      </c>
      <c r="R17" s="119">
        <f>SUM(S7:S14)</f>
        <v>0</v>
      </c>
      <c r="S17" s="120"/>
      <c r="T17" s="121"/>
    </row>
    <row r="18" spans="2:20" ht="14.25" customHeight="1" thickTop="1" x14ac:dyDescent="0.25"/>
    <row r="19" spans="2:20" ht="14.25" customHeight="1" x14ac:dyDescent="0.25"/>
    <row r="20" spans="2:20" ht="42" customHeight="1" x14ac:dyDescent="0.25">
      <c r="B20" s="122" t="s">
        <v>28</v>
      </c>
      <c r="C20" s="122"/>
      <c r="D20" s="122"/>
      <c r="E20" s="122"/>
      <c r="F20" s="122"/>
      <c r="G20" s="122"/>
    </row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zKmdYJ06HSLzOw0G661T+hBIk6rBUeQArHJwdaZv8N5pV4y04YjKRTghyLxhZxET9bJwe1MXbjyT+MGnQuCe7Q==" saltValue="P0Cdv7s+9Yeuve4ArzeVJA==" spinCount="100000" sheet="1" objects="1" scenarios="1"/>
  <mergeCells count="21">
    <mergeCell ref="B17:J17"/>
    <mergeCell ref="R17:T17"/>
    <mergeCell ref="B20:G20"/>
    <mergeCell ref="N7:N14"/>
    <mergeCell ref="O7:O14"/>
    <mergeCell ref="L9:L10"/>
    <mergeCell ref="B16:G16"/>
    <mergeCell ref="R16:T16"/>
    <mergeCell ref="U7:U14"/>
    <mergeCell ref="B1:D1"/>
    <mergeCell ref="Q9:Q10"/>
    <mergeCell ref="B9:B10"/>
    <mergeCell ref="C9:C10"/>
    <mergeCell ref="D9:D10"/>
    <mergeCell ref="E9:E10"/>
    <mergeCell ref="P9:P10"/>
    <mergeCell ref="T9:T10"/>
    <mergeCell ref="I7:I14"/>
    <mergeCell ref="J7:J14"/>
    <mergeCell ref="K7:K14"/>
    <mergeCell ref="M7:M14"/>
  </mergeCells>
  <conditionalFormatting sqref="B7:B9 B11:B14">
    <cfRule type="cellIs" dxfId="12" priority="51" operator="greaterThanOrEqual">
      <formula>1</formula>
    </cfRule>
    <cfRule type="containsBlanks" dxfId="11" priority="56">
      <formula>LEN(TRIM(B7))=0</formula>
    </cfRule>
  </conditionalFormatting>
  <conditionalFormatting sqref="D7:D9">
    <cfRule type="containsBlanks" dxfId="10" priority="2">
      <formula>LEN(TRIM(D7))=0</formula>
    </cfRule>
  </conditionalFormatting>
  <conditionalFormatting sqref="D11:D14">
    <cfRule type="containsBlanks" dxfId="9" priority="1">
      <formula>LEN(TRIM(D11))=0</formula>
    </cfRule>
  </conditionalFormatting>
  <conditionalFormatting sqref="G7:H14">
    <cfRule type="notContainsBlanks" dxfId="3" priority="7">
      <formula>LEN(TRIM(G7))&gt;0</formula>
    </cfRule>
    <cfRule type="notContainsBlanks" dxfId="2" priority="8">
      <formula>LEN(TRIM(G7))&gt;0</formula>
    </cfRule>
    <cfRule type="notContainsBlanks" dxfId="1" priority="9">
      <formula>LEN(TRIM(G7))&gt;0</formula>
    </cfRule>
    <cfRule type="containsBlanks" dxfId="0" priority="10">
      <formula>LEN(TRIM(G7))=0</formula>
    </cfRule>
  </conditionalFormatting>
  <conditionalFormatting sqref="R7:R14">
    <cfRule type="notContainsBlanks" dxfId="8" priority="13">
      <formula>LEN(TRIM(R7))&gt;0</formula>
    </cfRule>
    <cfRule type="notContainsBlanks" dxfId="7" priority="14">
      <formula>LEN(TRIM(R7))&gt;0</formula>
    </cfRule>
    <cfRule type="containsBlanks" dxfId="6" priority="15">
      <formula>LEN(TRIM(R7))=0</formula>
    </cfRule>
  </conditionalFormatting>
  <conditionalFormatting sqref="T7:T9 T11:T14">
    <cfRule type="cellIs" dxfId="5" priority="47" operator="equal">
      <formula>"NEVYHOVUJE"</formula>
    </cfRule>
    <cfRule type="cellIs" dxfId="4" priority="48" operator="equal">
      <formula>"VYHOVUJE"</formula>
    </cfRule>
  </conditionalFormatting>
  <dataValidations count="4">
    <dataValidation type="list" allowBlank="1" showInputMessage="1" showErrorMessage="1" sqref="U7" xr:uid="{00000000-0002-0000-0000-000000000000}"/>
    <dataValidation type="list" showInputMessage="1" showErrorMessage="1" sqref="J7" xr:uid="{005E00AD-003A-43EB-BF36-002A00860012}">
      <formula1>"ANO,NE"</formula1>
    </dataValidation>
    <dataValidation type="list" showInputMessage="1" showErrorMessage="1" sqref="E14 E7:E9 E11:E12" xr:uid="{00CA0043-0001-422C-B9E1-00BF009400C0}">
      <formula1>"ks,bal,sada,"</formula1>
    </dataValidation>
    <dataValidation type="list" showInputMessage="1" showErrorMessage="1" sqref="E13" xr:uid="{006D0050-008E-4CDA-BA88-0081007900A2}">
      <formula1>"ks,bal,sada,m,"</formula1>
    </dataValidation>
  </dataValidations>
  <pageMargins left="0.19685039370078741" right="0.19685039370078741" top="0.47244094488188981" bottom="0.78740157480314965" header="0.31496062992125984" footer="0.31496062992125984"/>
  <pageSetup paperSize="9" scale="22" firstPageNumber="4294967295" orientation="landscape" r:id="rId1"/>
  <ignoredErrors>
    <ignoredError sqref="S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2</cp:revision>
  <cp:lastPrinted>2024-09-19T07:33:22Z</cp:lastPrinted>
  <dcterms:created xsi:type="dcterms:W3CDTF">2014-03-05T12:43:32Z</dcterms:created>
  <dcterms:modified xsi:type="dcterms:W3CDTF">2024-09-19T08:38:25Z</dcterms:modified>
</cp:coreProperties>
</file>